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.sharepoint.com/sites/ODR2/Shared Documents/G Drive/ODR/G/Olmstead/Data/FY 2024/"/>
    </mc:Choice>
  </mc:AlternateContent>
  <xr:revisionPtr revIDLastSave="847" documentId="8_{556D311A-60EF-482F-B881-939E15E0F24B}" xr6:coauthVersionLast="47" xr6:coauthVersionMax="47" xr10:uidLastSave="{68442010-C292-4B59-BFC2-F84402790C67}"/>
  <bookViews>
    <workbookView xWindow="28680" yWindow="-120" windowWidth="29040" windowHeight="15840" xr2:uid="{12A65BFE-0646-4F61-B808-7BDBE0A0FE6B}"/>
  </bookViews>
  <sheets>
    <sheet name="All" sheetId="5" r:id="rId1"/>
  </sheets>
  <definedNames>
    <definedName name="_xlnm._FilterDatabase" localSheetId="0" hidden="1">All!$A$1:$K$68</definedName>
    <definedName name="_xlnm.Print_Area" localSheetId="0">All!$A$1:$G$68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5" l="1"/>
  <c r="K59" i="5"/>
  <c r="K54" i="5"/>
  <c r="K53" i="5"/>
  <c r="K52" i="5"/>
  <c r="K51" i="5"/>
  <c r="K48" i="5"/>
  <c r="K46" i="5"/>
  <c r="K44" i="5"/>
  <c r="K43" i="5"/>
  <c r="K42" i="5"/>
  <c r="K41" i="5"/>
  <c r="K39" i="5"/>
  <c r="K38" i="5"/>
  <c r="K27" i="5"/>
  <c r="K37" i="5"/>
  <c r="K36" i="5"/>
  <c r="K30" i="5"/>
  <c r="K31" i="5"/>
  <c r="K35" i="5"/>
  <c r="K26" i="5"/>
  <c r="K16" i="5"/>
  <c r="K24" i="5"/>
  <c r="K57" i="5"/>
  <c r="K11" i="5"/>
  <c r="K9" i="5"/>
  <c r="K5" i="5"/>
  <c r="K2" i="5"/>
  <c r="K3" i="5"/>
  <c r="K13" i="5"/>
  <c r="G63" i="5"/>
</calcChain>
</file>

<file path=xl/sharedStrings.xml><?xml version="1.0" encoding="utf-8"?>
<sst xmlns="http://schemas.openxmlformats.org/spreadsheetml/2006/main" count="404" uniqueCount="201">
  <si>
    <t>#</t>
  </si>
  <si>
    <t>Guiding Principle</t>
  </si>
  <si>
    <t>Strategy</t>
  </si>
  <si>
    <t>Program/Services</t>
  </si>
  <si>
    <t>Lead Agency</t>
  </si>
  <si>
    <t>Metric</t>
  </si>
  <si>
    <t>Q1</t>
  </si>
  <si>
    <t>Q2</t>
  </si>
  <si>
    <t>Q3</t>
  </si>
  <si>
    <t>Q4</t>
  </si>
  <si>
    <t>FY 24 (Sum or Average)</t>
  </si>
  <si>
    <t>DC Residents can remain living in the community.</t>
  </si>
  <si>
    <t>Safe at Home</t>
  </si>
  <si>
    <t>DACL</t>
  </si>
  <si>
    <t>Number of Safe at Home adaptations performed</t>
  </si>
  <si>
    <t>DC residents are supported in transition from institutional settings or facilities to home and community-based settings. </t>
  </si>
  <si>
    <t>Nursing Facility Transition</t>
  </si>
  <si>
    <t>Number of referrals from Nursing Facilities
(Referral received Date)</t>
  </si>
  <si>
    <t>DC Residents can transition into community-based housing that meets their needs.</t>
  </si>
  <si>
    <t>1.2 (a)</t>
  </si>
  <si>
    <t>DBH Housing Vouchers</t>
  </si>
  <si>
    <t>DBH</t>
  </si>
  <si>
    <t>Number of individuals discharged from Saint Elizabeths Hospital with a voucher</t>
  </si>
  <si>
    <t>Nursing Facility outreach</t>
  </si>
  <si>
    <t>Number of nursing facility family/resident council meetings attended at nursing facilities (to include virtual events during the PHE)</t>
  </si>
  <si>
    <t>1.2 (b)</t>
  </si>
  <si>
    <t>Days from the date person is ready for discharge to placement in the community</t>
  </si>
  <si>
    <t>Number of nursing facility transition team clients transitioned from nursing facilities into the community</t>
  </si>
  <si>
    <t>1.2 (c)</t>
  </si>
  <si>
    <t>Number of formerly homeless individuals with severe and persistent mental illness who were provided a voucher</t>
  </si>
  <si>
    <t>Number of Community Transition Team cases closed</t>
  </si>
  <si>
    <t>1.3 (a)</t>
  </si>
  <si>
    <t>Number of people with severe and persistent mental illness provided a voucher</t>
  </si>
  <si>
    <t>Average days to transition (for clients who do not have housing to return to)</t>
  </si>
  <si>
    <t>1.3 (b)</t>
  </si>
  <si>
    <t>Number placed in a Community Residential Facility (CRF)</t>
  </si>
  <si>
    <t>Average days to transition (for clients who have housing to return to)</t>
  </si>
  <si>
    <t>1.3 (c)</t>
  </si>
  <si>
    <t>Number integrated into the community from a CRF into independent living with a voucher</t>
  </si>
  <si>
    <t>Assisted Living Services</t>
  </si>
  <si>
    <t>DHCF</t>
  </si>
  <si>
    <t>Number of District residents enrolled in Medicaid Assisted Living Programs</t>
  </si>
  <si>
    <t>Annual measure</t>
  </si>
  <si>
    <t>Annual Measure</t>
  </si>
  <si>
    <t>Quality, Accessible, Person-Centered, home and community-based services are necessary to for DC residents with disabilities to live and remain in the community.</t>
  </si>
  <si>
    <t>2.14</t>
  </si>
  <si>
    <t>External Affairs and Communications Team</t>
  </si>
  <si>
    <t>Number of community outreach events held by the External Affairs and Communications Team to include virtual programming attendees during the public health emergency (PHE)</t>
  </si>
  <si>
    <t>Youth Services</t>
  </si>
  <si>
    <t>DHS</t>
  </si>
  <si>
    <t>Number of youths with a disability who have received services</t>
  </si>
  <si>
    <t>2.15</t>
  </si>
  <si>
    <t>Senior Wellness Centers</t>
  </si>
  <si>
    <t>Number of residents participating in Senior Wellness Center programs (not unduplicated)</t>
  </si>
  <si>
    <t>Rapid Rehousing</t>
  </si>
  <si>
    <t>Number of persons with a disability who were housed with a time-limited housing subsidy</t>
  </si>
  <si>
    <t>2.16</t>
  </si>
  <si>
    <t>State Health Insurance Program</t>
  </si>
  <si>
    <t>Number of State Health Insurance Program-specific Events to include virtual events during the PHE</t>
  </si>
  <si>
    <t>PSH and TAH</t>
  </si>
  <si>
    <t>Number of persons with a disability who were housed with a DCHA voucher through a DHS program</t>
  </si>
  <si>
    <t>2.17</t>
  </si>
  <si>
    <t>Nutrition Assistance</t>
  </si>
  <si>
    <t>Number of clients receiving nutrition assistance (to include both congregate meal participants and home delivered meal participants)</t>
  </si>
  <si>
    <t>FRSP</t>
  </si>
  <si>
    <t>Number of families with a disability who were housed with a time-limited housing subsidy</t>
  </si>
  <si>
    <t>2.19</t>
  </si>
  <si>
    <t>Options Counseling</t>
  </si>
  <si>
    <t>Number of clients receiving options counseling</t>
  </si>
  <si>
    <t>Number of families with a disability who were housed with a DCHA voucher through a DHS program</t>
  </si>
  <si>
    <t>2.20</t>
  </si>
  <si>
    <t>Number of clients assisted under the State Health Insurance Program</t>
  </si>
  <si>
    <t>1.10</t>
  </si>
  <si>
    <t>Creation and Preservation of Assisted, Affordable Housing</t>
  </si>
  <si>
    <t>DHCD</t>
  </si>
  <si>
    <t>Number of District assisted affordable housing units that come online ready for purchase or rental</t>
  </si>
  <si>
    <t>Saint Elizabeths Hospital transition</t>
  </si>
  <si>
    <t>Number of people discharged from Saint Elizabeths Hospital and PRTFs quarterly into community housing</t>
  </si>
  <si>
    <t>Substance use disorder residential treatment clinics</t>
  </si>
  <si>
    <t>Percentage of substance use disorder residential treatment clients who stepped down to a lower level of care</t>
  </si>
  <si>
    <t>System used to collect this data was decommissioned FY23</t>
  </si>
  <si>
    <t>Elderly and Persons with Physical Disabilities Waiver</t>
  </si>
  <si>
    <t>Number of people enrolled in the Medicaid transition code that establishes eligibility for the Elderly and persons with Physical Disabilities Waiver before discharged from the nursing home</t>
  </si>
  <si>
    <t>2.10</t>
  </si>
  <si>
    <t>EPD Waiver/State Plan Home and Community Based Services</t>
  </si>
  <si>
    <t>Number of people directly transitioned to Medicaid Home and Community-Based Services without DC Aging and Disability Resource Center transition assistance after a 90+ day stay in a nursing facility or hospital</t>
  </si>
  <si>
    <t>Waiting on data</t>
  </si>
  <si>
    <t>2.11</t>
  </si>
  <si>
    <t>Nursing Home Surveys</t>
  </si>
  <si>
    <t>DOH</t>
  </si>
  <si>
    <t>Number of surveys conducted ≤ 15.9 months.</t>
  </si>
  <si>
    <t>2.12</t>
  </si>
  <si>
    <t>Nursing Home Inspections</t>
  </si>
  <si>
    <t>The type and number of surveys conducted</t>
  </si>
  <si>
    <t>Annual/Recertification Nursing Home Surveys: 3
Focused Infection Control Nursing Home Surveys: 1
Complaint/Incident-Based Nursing Home Surveys: 8 
Nursing Home Survey Revisits: 2</t>
  </si>
  <si>
    <t>Annual/Recertification Nursing Home Surveys: 2
Focused Infection Control Nursing Home Surveys: 0
Complaint/Incident-Based Nursing Home Surveys: 8
Nursing Home Survey Revisits: 2</t>
  </si>
  <si>
    <t>2.13</t>
  </si>
  <si>
    <t>Notice of Infractions</t>
  </si>
  <si>
    <t>Number of NOIs issued within 90 days for E level deficiencies and above or G level and widespread</t>
  </si>
  <si>
    <t>No applicable incidents</t>
  </si>
  <si>
    <t>100% (1/1)</t>
  </si>
  <si>
    <t>2.18</t>
  </si>
  <si>
    <t>Medicaid Adult Day Health Program</t>
  </si>
  <si>
    <t>Number enrolled in the Medicaid Adult Day Health Program</t>
  </si>
  <si>
    <t>2.21</t>
  </si>
  <si>
    <t>Medicaid Long Term Services and Supports</t>
  </si>
  <si>
    <t>Number of assessments for Medicaid Long Term Services and Supports</t>
  </si>
  <si>
    <t>2.22</t>
  </si>
  <si>
    <t>Services My Way – EPD Wavier</t>
  </si>
  <si>
    <t>Number of people enrolled in Services My Way, the participant-directed services option under the Medicaid Elderly and persons with Physical Disabilities Home and Community-Based Services Waiver program</t>
  </si>
  <si>
    <t>2.23</t>
  </si>
  <si>
    <t>EPD Waiver</t>
  </si>
  <si>
    <t>Percentage of Medicaid Elderly and persons with Physical Disabilities Home and Community-Based Services Waiver program participants who received services specified in their individual support plan in accordance with type, scope, amount, and frequency</t>
  </si>
  <si>
    <t>2.24</t>
  </si>
  <si>
    <t>Percentage of Medicaid Elderly and persons with Physical Disabilities Home and Community-Based Services Waiver program participants who have service plans that address personal goals</t>
  </si>
  <si>
    <t>2.25</t>
  </si>
  <si>
    <t>Healthcare Management Plans</t>
  </si>
  <si>
    <t>DDS</t>
  </si>
  <si>
    <t>Percentage of Healthcare Management Plans that meet published standards</t>
  </si>
  <si>
    <t>2.26</t>
  </si>
  <si>
    <t>Individual Service Plans (ISP)</t>
  </si>
  <si>
    <t>DDS/CFSA</t>
  </si>
  <si>
    <t>The percentage of ISPs that are completed before the ISP effective date per year</t>
  </si>
  <si>
    <t>2.27</t>
  </si>
  <si>
    <t>Percentage of Medicaid Elderly and persons with Physical Disabilities Home and Community-Based Services Waiver program participants who have service plans that address health &amp; safety risks</t>
  </si>
  <si>
    <t>2.28</t>
  </si>
  <si>
    <t>Percentage of Medicaid Elderly and Persons with Physical Disabilities Home and Community-Based Waiver complaints investigated within 7 days of receipt of complaint</t>
  </si>
  <si>
    <t>2.29</t>
  </si>
  <si>
    <t>Percentage of Medicaid Elderly and persons with Physical Disabilities Home and Community-Based Services Waiver program beneficiaries’ critical incidents, where follow-up to resolve contributing factors in the incident is implemented in 30 days</t>
  </si>
  <si>
    <t>2.31</t>
  </si>
  <si>
    <t>Fidelity Audits</t>
  </si>
  <si>
    <t>Percentage of providers complying with full fidelity standards for evidence-based services, including CBL</t>
  </si>
  <si>
    <t>2.32</t>
  </si>
  <si>
    <t>PRTF Admissions and Discharges</t>
  </si>
  <si>
    <t>DBH/CFSA</t>
  </si>
  <si>
    <t>Number of children and youth admitted and discharged from PRTF quarterly to community-based setting</t>
  </si>
  <si>
    <t>2.33</t>
  </si>
  <si>
    <t>Behavior Health Services Audits</t>
  </si>
  <si>
    <t>Percentage of denied claims on annual audits; compliance with DBH regulations for service delivery</t>
  </si>
  <si>
    <t>No applicable data - program specific audits compeleted on commuity support telemedicne. Audits will not be conducted by DBH in FY25</t>
  </si>
  <si>
    <t>DC residents with disabilities have access to competitive supported employment. </t>
  </si>
  <si>
    <t>3.1</t>
  </si>
  <si>
    <t>Supported Employment Unit and RSA Employment Coordinators</t>
  </si>
  <si>
    <t>Average hourly wage of people employed more than 90 days</t>
  </si>
  <si>
    <t>Percentage of people successfully employed who remain employed for 90 days or more. Target is 46% annually</t>
  </si>
  <si>
    <t>Pre-Employment Transition Services</t>
  </si>
  <si>
    <t>Percentage of high school students ages 16-22 with disabilities who receive at least one pre-employment transition service each school year: Target is 75% annually</t>
  </si>
  <si>
    <t>American Job Centers</t>
  </si>
  <si>
    <t>DOES</t>
  </si>
  <si>
    <t>Total Number of services provided to individuals with Disability</t>
  </si>
  <si>
    <t>Employment Rate 2nd Qtr. after exit for Individuals with a Disability</t>
  </si>
  <si>
    <t>Employment Rate 4th Qtr. after exit for Individuals with a Disability</t>
  </si>
  <si>
    <t>Median or Average Wages 2nd Qtr. after exit for Individuals with a Disability</t>
  </si>
  <si>
    <t>Supported Employment</t>
  </si>
  <si>
    <t>Number of enrolled individuals who receive and successfully complete Supported Employment; percentage of providers meeting annual fidelity standards.</t>
  </si>
  <si>
    <t>District Residents can participate in leisure and social activities and feel connected with their neighborhoods and communities.</t>
  </si>
  <si>
    <t>Age Friendly DC</t>
  </si>
  <si>
    <t>DMHHS, Age Friendly</t>
  </si>
  <si>
    <t>Percent of strategies progressed or accomplished on the Age-Friendly DC dashboard (target is 75%).</t>
  </si>
  <si>
    <t>Center for Accessibility</t>
  </si>
  <si>
    <t>DCPL</t>
  </si>
  <si>
    <t>Number of community outreach events held by the DC Public Library, to include virtual programming</t>
  </si>
  <si>
    <t>District residents with disabilities have access to the services, programs, and activities of the District by ensuring accessible and safe modes of private and public transportation.</t>
  </si>
  <si>
    <t>Accessible building entrances</t>
  </si>
  <si>
    <t>DDOT</t>
  </si>
  <si>
    <t>Develop accessibility guidelines for alteration and improvements to building entrances and terraces that allow access to persons with disabilities.</t>
  </si>
  <si>
    <t>Completed</t>
  </si>
  <si>
    <t>Safe and Accessible sidewalks</t>
  </si>
  <si>
    <t>Implement sidewalk repairs to create safety and accessible paths of travel.</t>
  </si>
  <si>
    <t>Accessible transit stops</t>
  </si>
  <si>
    <t>Improve transit stops to be compliant with accessibility guidelines and create connectivity to sidewalk and intersections</t>
  </si>
  <si>
    <t>Accessible short-term parking spots</t>
  </si>
  <si>
    <t>Improve the accessibility and safety of the curbside use by increasing the number of short-term accessible parking spots</t>
  </si>
  <si>
    <t>Bicycle Lanes and Trails</t>
  </si>
  <si>
    <t>Improve the connectivity and access to bicycle lanes and shared use paths by increasing the miles of protected bicycle lanes and trails in the District.</t>
  </si>
  <si>
    <t>Transport DC and VetsRide</t>
  </si>
  <si>
    <t>DFHV</t>
  </si>
  <si>
    <t>Number of Rides provided by DFHV transportation pilots and program</t>
  </si>
  <si>
    <t>Implementing the District’s Public Rights-of-Way and Path of Travel Regulations/Program</t>
  </si>
  <si>
    <t>OP, DDOT</t>
  </si>
  <si>
    <t>Number of building sites assessed by OP/DDOT for accessibility of path of travel</t>
  </si>
  <si>
    <t xml:space="preserve">Incarcerated District residents with disabilities have access to the services, programs, and activities of the District to promote successful community reentry upon release. </t>
  </si>
  <si>
    <t>4.10</t>
  </si>
  <si>
    <t>ReEntry Program Effectiveness</t>
  </si>
  <si>
    <t>DOC</t>
  </si>
  <si>
    <t>Percent reduction in the 12-month rate of return to DOC of ReEntry program participants (annual measure).</t>
  </si>
  <si>
    <t>4.11</t>
  </si>
  <si>
    <t>RSAT Program Effectiveness</t>
  </si>
  <si>
    <t>Percent reduction in the 12-month rate of return to DOC of RSAT program participants (annual measure).</t>
  </si>
  <si>
    <t>4.12</t>
  </si>
  <si>
    <t>Ready Center Services</t>
  </si>
  <si>
    <t>Number of residents actively receiving Ready Center services on bi-annual basis.</t>
  </si>
  <si>
    <t>1114 at DOC, 275 returning from Federal Bureau Of Prisons (FBOP)</t>
  </si>
  <si>
    <t>1714 at DOC, 423 returning from FBOP</t>
  </si>
  <si>
    <t>2296 at DOC and 698 returning from FBOP</t>
  </si>
  <si>
    <t>610 at DOC and 695 returning from FBOP</t>
  </si>
  <si>
    <t>5734 at DOC and 2091 returning from FBOP</t>
  </si>
  <si>
    <t>Persons Served with Disabilities (other than Mental Illness and Substance Use)</t>
  </si>
  <si>
    <t>Number of Residents with ADA Disabilities (other than MI/SUD)</t>
  </si>
  <si>
    <t>Data Not Reported</t>
  </si>
  <si>
    <t>Annual/Recertification Nursing Home Surveys: 5
Focused Infection Control Nursing Home Surveys: 1
Complaint/Incident-Based Nursing Home Surveys: 16
Nursing Home Survey Revisits: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</si>
</sst>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charset val="1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9C9"/>
      <color rgb="FFF0E1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36D7-B890-46D9-9F62-84503AC05EA7}">
  <sheetPr>
    <pageSetUpPr fitToPage="1"/>
  </sheetPr>
  <dimension ref="A1:K68"/>
  <sheetViews>
    <sheetView tabSelected="1" zoomScale="75" zoomScaleNormal="75" workbookViewId="0">
      <pane ySplit="1" topLeftCell="A56" activePane="bottomLeft" state="frozen"/>
      <selection pane="bottomLeft" activeCell="K62" sqref="K62"/>
    </sheetView>
  </sheetViews>
  <sheetFormatPr defaultColWidth="8.5546875" defaultRowHeight="15.6" x14ac:dyDescent="0.25"/>
  <cols>
    <col min="1" max="1" width="8.5546875" style="20"/>
    <col min="2" max="2" width="34.5546875" style="19" customWidth="1"/>
    <col min="3" max="3" width="12.44140625" style="4" customWidth="1"/>
    <col min="4" max="4" width="34.44140625" style="4" customWidth="1"/>
    <col min="5" max="5" width="47.6640625" style="4" customWidth="1"/>
    <col min="6" max="6" width="41.5546875" style="4" customWidth="1"/>
    <col min="7" max="7" width="43.88671875" style="4" customWidth="1"/>
    <col min="8" max="8" width="44.33203125" style="4" customWidth="1"/>
    <col min="9" max="9" width="19.6640625" style="4" customWidth="1"/>
    <col min="10" max="10" width="19.33203125" style="4" customWidth="1"/>
    <col min="11" max="11" width="27.5546875" style="4" customWidth="1"/>
    <col min="12" max="16384" width="8.5546875" style="1"/>
  </cols>
  <sheetData>
    <row r="1" spans="1:11" ht="52.5" customHeight="1" x14ac:dyDescent="0.25">
      <c r="A1" s="5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4" customHeight="1" x14ac:dyDescent="0.25">
      <c r="A2" s="5">
        <v>1</v>
      </c>
      <c r="B2" s="6" t="s">
        <v>11</v>
      </c>
      <c r="C2" s="7">
        <v>1.1000000000000001</v>
      </c>
      <c r="D2" s="8" t="s">
        <v>12</v>
      </c>
      <c r="E2" s="8" t="s">
        <v>13</v>
      </c>
      <c r="F2" s="8" t="s">
        <v>14</v>
      </c>
      <c r="G2" s="9">
        <v>154</v>
      </c>
      <c r="H2" s="9">
        <v>294</v>
      </c>
      <c r="I2" s="9">
        <v>244</v>
      </c>
      <c r="J2" s="9">
        <v>109</v>
      </c>
      <c r="K2" s="9">
        <f>SUBTOTAL(9,G2:J2)</f>
        <v>801</v>
      </c>
    </row>
    <row r="3" spans="1:11" ht="78.599999999999994" customHeight="1" x14ac:dyDescent="0.25">
      <c r="A3" s="5">
        <v>2</v>
      </c>
      <c r="B3" s="6" t="s">
        <v>15</v>
      </c>
      <c r="C3" s="8">
        <v>2.1</v>
      </c>
      <c r="D3" s="8" t="s">
        <v>16</v>
      </c>
      <c r="E3" s="8" t="s">
        <v>13</v>
      </c>
      <c r="F3" s="8" t="s">
        <v>17</v>
      </c>
      <c r="G3" s="8">
        <v>75</v>
      </c>
      <c r="H3" s="8">
        <v>73</v>
      </c>
      <c r="I3" s="8">
        <v>107</v>
      </c>
      <c r="J3" s="8">
        <v>67</v>
      </c>
      <c r="K3" s="8">
        <f>SUBTOTAL(9,G3:J3)</f>
        <v>322</v>
      </c>
    </row>
    <row r="4" spans="1:11" ht="80.099999999999994" customHeight="1" x14ac:dyDescent="0.25">
      <c r="A4" s="5">
        <v>2</v>
      </c>
      <c r="B4" s="6" t="s">
        <v>18</v>
      </c>
      <c r="C4" s="6" t="s">
        <v>19</v>
      </c>
      <c r="D4" s="8" t="s">
        <v>20</v>
      </c>
      <c r="E4" s="8" t="s">
        <v>21</v>
      </c>
      <c r="F4" s="6" t="s">
        <v>22</v>
      </c>
      <c r="G4" s="8">
        <v>3</v>
      </c>
      <c r="H4" s="6">
        <v>3</v>
      </c>
      <c r="I4" s="6">
        <v>0</v>
      </c>
      <c r="J4" s="6">
        <v>0</v>
      </c>
      <c r="K4" s="9">
        <v>0</v>
      </c>
    </row>
    <row r="5" spans="1:11" ht="76.349999999999994" customHeight="1" x14ac:dyDescent="0.25">
      <c r="A5" s="5">
        <v>3</v>
      </c>
      <c r="B5" s="6" t="s">
        <v>15</v>
      </c>
      <c r="C5" s="8">
        <v>2.2000000000000002</v>
      </c>
      <c r="D5" s="8" t="s">
        <v>23</v>
      </c>
      <c r="E5" s="8" t="s">
        <v>13</v>
      </c>
      <c r="F5" s="8" t="s">
        <v>24</v>
      </c>
      <c r="G5" s="8">
        <v>55</v>
      </c>
      <c r="H5" s="8">
        <v>122</v>
      </c>
      <c r="I5" s="8">
        <v>133</v>
      </c>
      <c r="J5" s="8">
        <v>121</v>
      </c>
      <c r="K5" s="8">
        <f>SUBTOTAL(9,G5:J5)</f>
        <v>431</v>
      </c>
    </row>
    <row r="6" spans="1:11" ht="75" customHeight="1" x14ac:dyDescent="0.25">
      <c r="A6" s="5">
        <v>3</v>
      </c>
      <c r="B6" s="6" t="s">
        <v>18</v>
      </c>
      <c r="C6" s="6" t="s">
        <v>25</v>
      </c>
      <c r="D6" s="8" t="s">
        <v>20</v>
      </c>
      <c r="E6" s="8" t="s">
        <v>21</v>
      </c>
      <c r="F6" s="6" t="s">
        <v>26</v>
      </c>
      <c r="G6" s="8">
        <v>11</v>
      </c>
      <c r="H6" s="6">
        <v>3.4</v>
      </c>
      <c r="I6" s="6">
        <v>30</v>
      </c>
      <c r="J6" s="6">
        <v>21.36</v>
      </c>
      <c r="K6" s="9">
        <v>16.440000000000001</v>
      </c>
    </row>
    <row r="7" spans="1:11" ht="76.349999999999994" customHeight="1" x14ac:dyDescent="0.25">
      <c r="A7" s="5">
        <v>4</v>
      </c>
      <c r="B7" s="6" t="s">
        <v>15</v>
      </c>
      <c r="C7" s="8">
        <v>2.2999999999999998</v>
      </c>
      <c r="D7" s="8" t="s">
        <v>16</v>
      </c>
      <c r="E7" s="8" t="s">
        <v>13</v>
      </c>
      <c r="F7" s="8" t="s">
        <v>27</v>
      </c>
      <c r="G7" s="8">
        <v>27</v>
      </c>
      <c r="H7" s="8">
        <v>16</v>
      </c>
      <c r="I7" s="8">
        <v>34</v>
      </c>
      <c r="J7" s="8">
        <v>29</v>
      </c>
      <c r="K7" s="8">
        <v>106</v>
      </c>
    </row>
    <row r="8" spans="1:11" ht="71.400000000000006" customHeight="1" x14ac:dyDescent="0.25">
      <c r="A8" s="5">
        <v>4</v>
      </c>
      <c r="B8" s="6" t="s">
        <v>18</v>
      </c>
      <c r="C8" s="7" t="s">
        <v>28</v>
      </c>
      <c r="D8" s="8" t="s">
        <v>20</v>
      </c>
      <c r="E8" s="8" t="s">
        <v>21</v>
      </c>
      <c r="F8" s="8" t="s">
        <v>29</v>
      </c>
      <c r="G8" s="8">
        <v>3</v>
      </c>
      <c r="H8" s="8">
        <v>3</v>
      </c>
      <c r="I8" s="8">
        <v>2</v>
      </c>
      <c r="J8" s="8">
        <v>1</v>
      </c>
      <c r="K8" s="9">
        <v>8</v>
      </c>
    </row>
    <row r="9" spans="1:11" ht="102.6" customHeight="1" x14ac:dyDescent="0.25">
      <c r="A9" s="5">
        <v>5</v>
      </c>
      <c r="B9" s="6" t="s">
        <v>15</v>
      </c>
      <c r="C9" s="8">
        <v>2.4</v>
      </c>
      <c r="D9" s="8" t="s">
        <v>16</v>
      </c>
      <c r="E9" s="8" t="s">
        <v>13</v>
      </c>
      <c r="F9" s="8" t="s">
        <v>30</v>
      </c>
      <c r="G9" s="8">
        <v>23</v>
      </c>
      <c r="H9" s="8">
        <v>42</v>
      </c>
      <c r="I9" s="8">
        <v>46</v>
      </c>
      <c r="J9" s="8">
        <v>45</v>
      </c>
      <c r="K9" s="8">
        <f>SUBTOTAL(9,G9:J9)</f>
        <v>156</v>
      </c>
    </row>
    <row r="10" spans="1:11" ht="92.4" customHeight="1" x14ac:dyDescent="0.25">
      <c r="A10" s="5">
        <v>5</v>
      </c>
      <c r="B10" s="6" t="s">
        <v>18</v>
      </c>
      <c r="C10" s="7" t="s">
        <v>31</v>
      </c>
      <c r="D10" s="8" t="s">
        <v>20</v>
      </c>
      <c r="E10" s="8" t="s">
        <v>21</v>
      </c>
      <c r="F10" s="8" t="s">
        <v>32</v>
      </c>
      <c r="G10" s="8">
        <v>8</v>
      </c>
      <c r="H10" s="8">
        <v>7</v>
      </c>
      <c r="I10" s="8">
        <v>2</v>
      </c>
      <c r="J10" s="8">
        <v>1</v>
      </c>
      <c r="K10" s="9">
        <v>18</v>
      </c>
    </row>
    <row r="11" spans="1:11" ht="109.35" customHeight="1" x14ac:dyDescent="0.25">
      <c r="A11" s="5">
        <v>6</v>
      </c>
      <c r="B11" s="6" t="s">
        <v>15</v>
      </c>
      <c r="C11" s="8">
        <v>2.5</v>
      </c>
      <c r="D11" s="8" t="s">
        <v>16</v>
      </c>
      <c r="E11" s="8" t="s">
        <v>13</v>
      </c>
      <c r="F11" s="8" t="s">
        <v>33</v>
      </c>
      <c r="G11" s="8">
        <v>377</v>
      </c>
      <c r="H11" s="8">
        <v>483</v>
      </c>
      <c r="I11" s="8">
        <v>401</v>
      </c>
      <c r="J11" s="8">
        <v>553</v>
      </c>
      <c r="K11" s="23">
        <f>AVERAGE(G11:J11)</f>
        <v>453.5</v>
      </c>
    </row>
    <row r="12" spans="1:11" ht="112.35" customHeight="1" x14ac:dyDescent="0.25">
      <c r="A12" s="5">
        <v>6</v>
      </c>
      <c r="B12" s="6" t="s">
        <v>18</v>
      </c>
      <c r="C12" s="7" t="s">
        <v>34</v>
      </c>
      <c r="D12" s="8" t="s">
        <v>20</v>
      </c>
      <c r="E12" s="8" t="s">
        <v>21</v>
      </c>
      <c r="F12" s="8" t="s">
        <v>35</v>
      </c>
      <c r="G12" s="8">
        <v>13</v>
      </c>
      <c r="H12" s="8">
        <v>7</v>
      </c>
      <c r="I12" s="8">
        <v>15</v>
      </c>
      <c r="J12" s="8">
        <v>8</v>
      </c>
      <c r="K12" s="9">
        <v>43</v>
      </c>
    </row>
    <row r="13" spans="1:11" ht="100.35" customHeight="1" x14ac:dyDescent="0.25">
      <c r="A13" s="5">
        <v>7</v>
      </c>
      <c r="B13" s="6" t="s">
        <v>15</v>
      </c>
      <c r="C13" s="8">
        <v>2.6</v>
      </c>
      <c r="D13" s="8" t="s">
        <v>16</v>
      </c>
      <c r="E13" s="8" t="s">
        <v>13</v>
      </c>
      <c r="F13" s="8" t="s">
        <v>36</v>
      </c>
      <c r="G13" s="8">
        <v>200</v>
      </c>
      <c r="H13" s="8">
        <v>159</v>
      </c>
      <c r="I13" s="8">
        <v>276</v>
      </c>
      <c r="J13" s="8">
        <v>242</v>
      </c>
      <c r="K13" s="23">
        <f>AVERAGE(G13:J13)</f>
        <v>219.25</v>
      </c>
    </row>
    <row r="14" spans="1:11" ht="104.4" customHeight="1" x14ac:dyDescent="0.25">
      <c r="A14" s="5">
        <v>7</v>
      </c>
      <c r="B14" s="6" t="s">
        <v>18</v>
      </c>
      <c r="C14" s="7" t="s">
        <v>37</v>
      </c>
      <c r="D14" s="8" t="s">
        <v>20</v>
      </c>
      <c r="E14" s="8" t="s">
        <v>21</v>
      </c>
      <c r="F14" s="8" t="s">
        <v>38</v>
      </c>
      <c r="G14" s="8">
        <v>0</v>
      </c>
      <c r="H14" s="8">
        <v>0</v>
      </c>
      <c r="I14" s="8">
        <v>0</v>
      </c>
      <c r="J14" s="8">
        <v>0</v>
      </c>
      <c r="K14" s="9">
        <v>0</v>
      </c>
    </row>
    <row r="15" spans="1:11" ht="75" customHeight="1" x14ac:dyDescent="0.25">
      <c r="A15" s="5">
        <v>8</v>
      </c>
      <c r="B15" s="6" t="s">
        <v>18</v>
      </c>
      <c r="C15" s="7">
        <v>1.4</v>
      </c>
      <c r="D15" s="8" t="s">
        <v>39</v>
      </c>
      <c r="E15" s="8" t="s">
        <v>40</v>
      </c>
      <c r="F15" s="8" t="s">
        <v>41</v>
      </c>
      <c r="G15" s="8" t="s">
        <v>42</v>
      </c>
      <c r="H15" s="8" t="s">
        <v>42</v>
      </c>
      <c r="I15" s="8" t="s">
        <v>42</v>
      </c>
      <c r="J15" s="8" t="s">
        <v>43</v>
      </c>
      <c r="K15" s="16">
        <v>216</v>
      </c>
    </row>
    <row r="16" spans="1:11" ht="71.400000000000006" customHeight="1" x14ac:dyDescent="0.25">
      <c r="A16" s="5">
        <v>8</v>
      </c>
      <c r="B16" s="6" t="s">
        <v>44</v>
      </c>
      <c r="C16" s="7" t="s">
        <v>45</v>
      </c>
      <c r="D16" s="8" t="s">
        <v>46</v>
      </c>
      <c r="E16" s="8" t="s">
        <v>13</v>
      </c>
      <c r="F16" s="8" t="s">
        <v>47</v>
      </c>
      <c r="G16" s="8">
        <v>43</v>
      </c>
      <c r="H16" s="8">
        <v>60</v>
      </c>
      <c r="I16" s="8">
        <v>62</v>
      </c>
      <c r="J16" s="8">
        <v>94</v>
      </c>
      <c r="K16" s="8">
        <f>SUBTOTAL(9,G16:J16)</f>
        <v>259</v>
      </c>
    </row>
    <row r="17" spans="1:11" ht="62.1" customHeight="1" x14ac:dyDescent="0.25">
      <c r="A17" s="5">
        <v>9</v>
      </c>
      <c r="B17" s="6" t="s">
        <v>18</v>
      </c>
      <c r="C17" s="8">
        <v>1.5</v>
      </c>
      <c r="D17" s="8" t="s">
        <v>48</v>
      </c>
      <c r="E17" s="8" t="s">
        <v>49</v>
      </c>
      <c r="F17" s="8" t="s">
        <v>50</v>
      </c>
      <c r="G17" s="8">
        <v>323</v>
      </c>
      <c r="H17" s="8">
        <v>382</v>
      </c>
      <c r="I17" s="8">
        <v>232</v>
      </c>
      <c r="J17" s="8">
        <v>356</v>
      </c>
      <c r="K17" s="24">
        <v>1293</v>
      </c>
    </row>
    <row r="18" spans="1:11" ht="86.25" customHeight="1" x14ac:dyDescent="0.25">
      <c r="A18" s="5">
        <v>9</v>
      </c>
      <c r="B18" s="6" t="s">
        <v>44</v>
      </c>
      <c r="C18" s="7" t="s">
        <v>51</v>
      </c>
      <c r="D18" s="8" t="s">
        <v>52</v>
      </c>
      <c r="E18" s="8" t="s">
        <v>13</v>
      </c>
      <c r="F18" s="8" t="s">
        <v>53</v>
      </c>
      <c r="G18" s="10" t="s">
        <v>43</v>
      </c>
      <c r="H18" s="10" t="s">
        <v>43</v>
      </c>
      <c r="I18" s="10" t="s">
        <v>43</v>
      </c>
      <c r="J18" s="10" t="s">
        <v>43</v>
      </c>
      <c r="K18" s="10">
        <v>1970</v>
      </c>
    </row>
    <row r="19" spans="1:11" ht="57.75" customHeight="1" x14ac:dyDescent="0.25">
      <c r="A19" s="5">
        <v>10</v>
      </c>
      <c r="B19" s="6" t="s">
        <v>18</v>
      </c>
      <c r="C19" s="8">
        <v>1.6</v>
      </c>
      <c r="D19" s="8" t="s">
        <v>54</v>
      </c>
      <c r="E19" s="8" t="s">
        <v>49</v>
      </c>
      <c r="F19" s="8" t="s">
        <v>55</v>
      </c>
      <c r="G19" s="8">
        <v>0</v>
      </c>
      <c r="H19" s="8">
        <v>0</v>
      </c>
      <c r="I19" s="8">
        <v>0</v>
      </c>
      <c r="J19" s="8">
        <v>0</v>
      </c>
      <c r="K19" s="9">
        <v>0</v>
      </c>
    </row>
    <row r="20" spans="1:11" ht="52.5" customHeight="1" x14ac:dyDescent="0.25">
      <c r="A20" s="5">
        <v>10</v>
      </c>
      <c r="B20" s="6" t="s">
        <v>44</v>
      </c>
      <c r="C20" s="7" t="s">
        <v>56</v>
      </c>
      <c r="D20" s="8" t="s">
        <v>57</v>
      </c>
      <c r="E20" s="8" t="s">
        <v>13</v>
      </c>
      <c r="F20" s="8" t="s">
        <v>58</v>
      </c>
      <c r="G20" s="8">
        <v>0</v>
      </c>
      <c r="H20" s="8">
        <v>0</v>
      </c>
      <c r="I20" s="8">
        <v>9</v>
      </c>
      <c r="J20" s="8">
        <v>8</v>
      </c>
      <c r="K20" s="8">
        <v>17</v>
      </c>
    </row>
    <row r="21" spans="1:11" ht="74.099999999999994" customHeight="1" x14ac:dyDescent="0.25">
      <c r="A21" s="5">
        <v>11</v>
      </c>
      <c r="B21" s="6" t="s">
        <v>18</v>
      </c>
      <c r="C21" s="8">
        <v>1.7</v>
      </c>
      <c r="D21" s="8" t="s">
        <v>59</v>
      </c>
      <c r="E21" s="8" t="s">
        <v>49</v>
      </c>
      <c r="F21" s="8" t="s">
        <v>60</v>
      </c>
      <c r="G21" s="8">
        <v>151</v>
      </c>
      <c r="H21" s="8">
        <v>130</v>
      </c>
      <c r="I21" s="8">
        <v>114</v>
      </c>
      <c r="J21" s="8">
        <v>88</v>
      </c>
      <c r="K21" s="9">
        <v>383</v>
      </c>
    </row>
    <row r="22" spans="1:11" ht="75" customHeight="1" x14ac:dyDescent="0.25">
      <c r="A22" s="5">
        <v>11</v>
      </c>
      <c r="B22" s="6" t="s">
        <v>44</v>
      </c>
      <c r="C22" s="7" t="s">
        <v>61</v>
      </c>
      <c r="D22" s="8" t="s">
        <v>62</v>
      </c>
      <c r="E22" s="8" t="s">
        <v>13</v>
      </c>
      <c r="F22" s="8" t="s">
        <v>63</v>
      </c>
      <c r="G22" s="10" t="s">
        <v>43</v>
      </c>
      <c r="H22" s="10" t="s">
        <v>43</v>
      </c>
      <c r="I22" s="10" t="s">
        <v>43</v>
      </c>
      <c r="J22" s="10" t="s">
        <v>43</v>
      </c>
      <c r="K22" s="10">
        <v>7192</v>
      </c>
    </row>
    <row r="23" spans="1:11" ht="99.6" customHeight="1" x14ac:dyDescent="0.25">
      <c r="A23" s="5">
        <v>12</v>
      </c>
      <c r="B23" s="6" t="s">
        <v>18</v>
      </c>
      <c r="C23" s="8">
        <v>1.8</v>
      </c>
      <c r="D23" s="8" t="s">
        <v>64</v>
      </c>
      <c r="E23" s="8" t="s">
        <v>49</v>
      </c>
      <c r="F23" s="8" t="s">
        <v>65</v>
      </c>
      <c r="G23" s="8">
        <v>576</v>
      </c>
      <c r="H23" s="8">
        <v>584</v>
      </c>
      <c r="I23" s="8">
        <v>588</v>
      </c>
      <c r="J23" s="8">
        <v>526</v>
      </c>
      <c r="K23" s="24">
        <v>2274</v>
      </c>
    </row>
    <row r="24" spans="1:11" ht="98.1" customHeight="1" x14ac:dyDescent="0.25">
      <c r="A24" s="5">
        <v>12</v>
      </c>
      <c r="B24" s="6" t="s">
        <v>44</v>
      </c>
      <c r="C24" s="7" t="s">
        <v>66</v>
      </c>
      <c r="D24" s="8" t="s">
        <v>67</v>
      </c>
      <c r="E24" s="8" t="s">
        <v>13</v>
      </c>
      <c r="F24" s="8" t="s">
        <v>68</v>
      </c>
      <c r="G24" s="8">
        <v>519</v>
      </c>
      <c r="H24" s="8">
        <v>539</v>
      </c>
      <c r="I24" s="8">
        <v>351</v>
      </c>
      <c r="J24" s="8">
        <v>345</v>
      </c>
      <c r="K24" s="8">
        <f>SUBTOTAL(9,G24:J24)</f>
        <v>1754</v>
      </c>
    </row>
    <row r="25" spans="1:11" ht="105" customHeight="1" x14ac:dyDescent="0.25">
      <c r="A25" s="5">
        <v>13</v>
      </c>
      <c r="B25" s="6" t="s">
        <v>18</v>
      </c>
      <c r="C25" s="8">
        <v>1.9</v>
      </c>
      <c r="D25" s="8" t="s">
        <v>59</v>
      </c>
      <c r="E25" s="8" t="s">
        <v>49</v>
      </c>
      <c r="F25" s="8" t="s">
        <v>69</v>
      </c>
      <c r="G25" s="8">
        <v>74</v>
      </c>
      <c r="H25" s="8">
        <v>86</v>
      </c>
      <c r="I25" s="8">
        <v>57</v>
      </c>
      <c r="J25" s="8">
        <v>45</v>
      </c>
      <c r="K25" s="9">
        <v>262</v>
      </c>
    </row>
    <row r="26" spans="1:11" ht="82.2" customHeight="1" x14ac:dyDescent="0.25">
      <c r="A26" s="5">
        <v>13</v>
      </c>
      <c r="B26" s="6" t="s">
        <v>44</v>
      </c>
      <c r="C26" s="7" t="s">
        <v>70</v>
      </c>
      <c r="D26" s="8" t="s">
        <v>57</v>
      </c>
      <c r="E26" s="8" t="s">
        <v>13</v>
      </c>
      <c r="F26" s="8" t="s">
        <v>71</v>
      </c>
      <c r="G26" s="10">
        <v>1241</v>
      </c>
      <c r="H26" s="10">
        <v>1539</v>
      </c>
      <c r="I26" s="10">
        <v>1311</v>
      </c>
      <c r="J26" s="10">
        <v>1316</v>
      </c>
      <c r="K26" s="8">
        <f>SUBTOTAL(9,G26:J26)</f>
        <v>5407</v>
      </c>
    </row>
    <row r="27" spans="1:11" ht="104.4" customHeight="1" x14ac:dyDescent="0.25">
      <c r="A27" s="5">
        <v>14</v>
      </c>
      <c r="B27" s="6" t="s">
        <v>18</v>
      </c>
      <c r="C27" s="7" t="s">
        <v>72</v>
      </c>
      <c r="D27" s="8" t="s">
        <v>73</v>
      </c>
      <c r="E27" s="8" t="s">
        <v>74</v>
      </c>
      <c r="F27" s="8" t="s">
        <v>75</v>
      </c>
      <c r="G27" s="8">
        <v>150</v>
      </c>
      <c r="H27" s="8">
        <v>128</v>
      </c>
      <c r="I27" s="8">
        <v>0</v>
      </c>
      <c r="J27" s="8" t="s">
        <v>199</v>
      </c>
      <c r="K27" s="9">
        <f>SUM(G27:I27)</f>
        <v>278</v>
      </c>
    </row>
    <row r="28" spans="1:11" ht="84" customHeight="1" x14ac:dyDescent="0.25">
      <c r="A28" s="5">
        <v>21</v>
      </c>
      <c r="B28" s="6" t="s">
        <v>15</v>
      </c>
      <c r="C28" s="8">
        <v>2.7</v>
      </c>
      <c r="D28" s="8" t="s">
        <v>76</v>
      </c>
      <c r="E28" s="8" t="s">
        <v>21</v>
      </c>
      <c r="F28" s="8" t="s">
        <v>77</v>
      </c>
      <c r="G28" s="8">
        <v>38</v>
      </c>
      <c r="H28" s="8">
        <v>43</v>
      </c>
      <c r="I28" s="8">
        <v>55</v>
      </c>
      <c r="J28" s="8">
        <v>56</v>
      </c>
      <c r="K28" s="8">
        <v>192</v>
      </c>
    </row>
    <row r="29" spans="1:11" ht="93" customHeight="1" x14ac:dyDescent="0.25">
      <c r="A29" s="5">
        <v>22</v>
      </c>
      <c r="B29" s="6" t="s">
        <v>15</v>
      </c>
      <c r="C29" s="8">
        <v>2.8</v>
      </c>
      <c r="D29" s="8" t="s">
        <v>78</v>
      </c>
      <c r="E29" s="8" t="s">
        <v>21</v>
      </c>
      <c r="F29" s="8" t="s">
        <v>79</v>
      </c>
      <c r="G29" s="11" t="s">
        <v>80</v>
      </c>
      <c r="H29" s="11" t="s">
        <v>80</v>
      </c>
      <c r="I29" s="11" t="s">
        <v>80</v>
      </c>
      <c r="J29" s="11" t="s">
        <v>80</v>
      </c>
      <c r="K29" s="11" t="s">
        <v>80</v>
      </c>
    </row>
    <row r="30" spans="1:11" ht="102" customHeight="1" x14ac:dyDescent="0.25">
      <c r="A30" s="5">
        <v>23</v>
      </c>
      <c r="B30" s="6" t="s">
        <v>44</v>
      </c>
      <c r="C30" s="7">
        <v>2.9</v>
      </c>
      <c r="D30" s="8" t="s">
        <v>81</v>
      </c>
      <c r="E30" s="8" t="s">
        <v>40</v>
      </c>
      <c r="F30" s="8" t="s">
        <v>82</v>
      </c>
      <c r="G30" s="8">
        <v>14</v>
      </c>
      <c r="H30" s="8">
        <v>0</v>
      </c>
      <c r="I30" s="8">
        <v>0</v>
      </c>
      <c r="J30" s="8">
        <v>0</v>
      </c>
      <c r="K30" s="8">
        <f>SUM(G30:J30)</f>
        <v>14</v>
      </c>
    </row>
    <row r="31" spans="1:11" ht="91.2" customHeight="1" x14ac:dyDescent="0.25">
      <c r="A31" s="5">
        <v>24</v>
      </c>
      <c r="B31" s="6" t="s">
        <v>44</v>
      </c>
      <c r="C31" s="7" t="s">
        <v>83</v>
      </c>
      <c r="D31" s="8" t="s">
        <v>84</v>
      </c>
      <c r="E31" s="8" t="s">
        <v>40</v>
      </c>
      <c r="F31" s="6" t="s">
        <v>85</v>
      </c>
      <c r="G31" s="8" t="s">
        <v>86</v>
      </c>
      <c r="H31" s="8">
        <v>4</v>
      </c>
      <c r="I31" s="8">
        <v>6</v>
      </c>
      <c r="J31" s="8">
        <v>3</v>
      </c>
      <c r="K31" s="8">
        <f>SUM(H31:J31)</f>
        <v>13</v>
      </c>
    </row>
    <row r="32" spans="1:11" ht="84" customHeight="1" x14ac:dyDescent="0.25">
      <c r="A32" s="5">
        <v>25</v>
      </c>
      <c r="B32" s="6" t="s">
        <v>44</v>
      </c>
      <c r="C32" s="7" t="s">
        <v>87</v>
      </c>
      <c r="D32" s="8" t="s">
        <v>88</v>
      </c>
      <c r="E32" s="8" t="s">
        <v>89</v>
      </c>
      <c r="F32" s="8" t="s">
        <v>90</v>
      </c>
      <c r="G32" s="11">
        <v>0</v>
      </c>
      <c r="H32" s="11">
        <v>0</v>
      </c>
      <c r="I32" s="8" t="s">
        <v>199</v>
      </c>
      <c r="J32" s="8" t="s">
        <v>199</v>
      </c>
      <c r="K32" s="11">
        <v>0</v>
      </c>
    </row>
    <row r="33" spans="1:11" ht="133.94999999999999" customHeight="1" x14ac:dyDescent="0.25">
      <c r="A33" s="5">
        <v>26</v>
      </c>
      <c r="B33" s="6" t="s">
        <v>44</v>
      </c>
      <c r="C33" s="7" t="s">
        <v>91</v>
      </c>
      <c r="D33" s="8" t="s">
        <v>92</v>
      </c>
      <c r="E33" s="8" t="s">
        <v>89</v>
      </c>
      <c r="F33" s="8" t="s">
        <v>93</v>
      </c>
      <c r="G33" s="8" t="s">
        <v>94</v>
      </c>
      <c r="H33" s="8" t="s">
        <v>95</v>
      </c>
      <c r="I33" s="8" t="s">
        <v>199</v>
      </c>
      <c r="J33" s="8" t="s">
        <v>199</v>
      </c>
      <c r="K33" s="8" t="s">
        <v>200</v>
      </c>
    </row>
    <row r="34" spans="1:11" ht="93.6" customHeight="1" x14ac:dyDescent="0.25">
      <c r="A34" s="5">
        <v>27</v>
      </c>
      <c r="B34" s="6" t="s">
        <v>44</v>
      </c>
      <c r="C34" s="7" t="s">
        <v>96</v>
      </c>
      <c r="D34" s="8" t="s">
        <v>97</v>
      </c>
      <c r="E34" s="8" t="s">
        <v>89</v>
      </c>
      <c r="F34" s="8" t="s">
        <v>98</v>
      </c>
      <c r="G34" s="8" t="s">
        <v>99</v>
      </c>
      <c r="H34" s="8" t="s">
        <v>100</v>
      </c>
      <c r="I34" s="8" t="s">
        <v>199</v>
      </c>
      <c r="J34" s="8" t="s">
        <v>199</v>
      </c>
      <c r="K34" s="11">
        <v>1</v>
      </c>
    </row>
    <row r="35" spans="1:11" ht="99" customHeight="1" x14ac:dyDescent="0.25">
      <c r="A35" s="5">
        <v>32</v>
      </c>
      <c r="B35" s="6" t="s">
        <v>44</v>
      </c>
      <c r="C35" s="7" t="s">
        <v>101</v>
      </c>
      <c r="D35" s="8" t="s">
        <v>102</v>
      </c>
      <c r="E35" s="8" t="s">
        <v>40</v>
      </c>
      <c r="F35" s="8" t="s">
        <v>103</v>
      </c>
      <c r="G35" s="8">
        <v>136</v>
      </c>
      <c r="H35" s="8">
        <v>143</v>
      </c>
      <c r="I35" s="8">
        <v>167</v>
      </c>
      <c r="J35" s="8">
        <v>158</v>
      </c>
      <c r="K35" s="8">
        <f>SUM(G35:J35)</f>
        <v>604</v>
      </c>
    </row>
    <row r="36" spans="1:11" ht="104.1" customHeight="1" x14ac:dyDescent="0.25">
      <c r="A36" s="5">
        <v>35</v>
      </c>
      <c r="B36" s="6" t="s">
        <v>44</v>
      </c>
      <c r="C36" s="17" t="s">
        <v>104</v>
      </c>
      <c r="D36" s="8" t="s">
        <v>105</v>
      </c>
      <c r="E36" s="8" t="s">
        <v>40</v>
      </c>
      <c r="F36" s="8" t="s">
        <v>106</v>
      </c>
      <c r="G36" s="10">
        <v>2578</v>
      </c>
      <c r="H36" s="10">
        <v>3495</v>
      </c>
      <c r="I36" s="10">
        <v>3032</v>
      </c>
      <c r="J36" s="10">
        <v>2391</v>
      </c>
      <c r="K36" s="10">
        <f>SUM(G36:J36)</f>
        <v>11496</v>
      </c>
    </row>
    <row r="37" spans="1:11" ht="105.75" customHeight="1" x14ac:dyDescent="0.25">
      <c r="A37" s="5">
        <v>36</v>
      </c>
      <c r="B37" s="6" t="s">
        <v>44</v>
      </c>
      <c r="C37" s="7" t="s">
        <v>107</v>
      </c>
      <c r="D37" s="8" t="s">
        <v>108</v>
      </c>
      <c r="E37" s="8" t="s">
        <v>40</v>
      </c>
      <c r="F37" s="8" t="s">
        <v>109</v>
      </c>
      <c r="G37" s="10">
        <v>1699</v>
      </c>
      <c r="H37" s="10">
        <v>1816</v>
      </c>
      <c r="I37" s="10">
        <v>1893</v>
      </c>
      <c r="J37" s="10">
        <v>1910</v>
      </c>
      <c r="K37" s="10">
        <f>SUM(G37:J37)</f>
        <v>7318</v>
      </c>
    </row>
    <row r="38" spans="1:11" ht="118.5" customHeight="1" x14ac:dyDescent="0.25">
      <c r="A38" s="5">
        <v>37</v>
      </c>
      <c r="B38" s="6" t="s">
        <v>44</v>
      </c>
      <c r="C38" s="7" t="s">
        <v>110</v>
      </c>
      <c r="D38" s="8" t="s">
        <v>111</v>
      </c>
      <c r="E38" s="8" t="s">
        <v>40</v>
      </c>
      <c r="F38" s="8" t="s">
        <v>112</v>
      </c>
      <c r="G38" s="12">
        <v>0.87</v>
      </c>
      <c r="H38" s="12">
        <v>0.91</v>
      </c>
      <c r="I38" s="12">
        <v>0.9</v>
      </c>
      <c r="J38" s="8" t="s">
        <v>199</v>
      </c>
      <c r="K38" s="12">
        <f>AVERAGE(G38:I38)</f>
        <v>0.89333333333333342</v>
      </c>
    </row>
    <row r="39" spans="1:11" ht="103.5" customHeight="1" x14ac:dyDescent="0.25">
      <c r="A39" s="5">
        <v>38</v>
      </c>
      <c r="B39" s="6" t="s">
        <v>44</v>
      </c>
      <c r="C39" s="7" t="s">
        <v>113</v>
      </c>
      <c r="D39" s="8" t="s">
        <v>111</v>
      </c>
      <c r="E39" s="8" t="s">
        <v>40</v>
      </c>
      <c r="F39" s="8" t="s">
        <v>114</v>
      </c>
      <c r="G39" s="12">
        <v>0.99</v>
      </c>
      <c r="H39" s="12">
        <v>0.82</v>
      </c>
      <c r="I39" s="12">
        <v>0.86</v>
      </c>
      <c r="J39" s="8" t="s">
        <v>199</v>
      </c>
      <c r="K39" s="12">
        <f>AVERAGE(G39:I39)</f>
        <v>0.89</v>
      </c>
    </row>
    <row r="40" spans="1:11" ht="96.6" customHeight="1" x14ac:dyDescent="0.25">
      <c r="A40" s="5">
        <v>39</v>
      </c>
      <c r="B40" s="6" t="s">
        <v>44</v>
      </c>
      <c r="C40" s="7" t="s">
        <v>115</v>
      </c>
      <c r="D40" s="8" t="s">
        <v>116</v>
      </c>
      <c r="E40" s="8" t="s">
        <v>117</v>
      </c>
      <c r="F40" s="8" t="s">
        <v>118</v>
      </c>
      <c r="G40" s="11" t="s">
        <v>43</v>
      </c>
      <c r="H40" s="11" t="s">
        <v>43</v>
      </c>
      <c r="I40" s="11" t="s">
        <v>43</v>
      </c>
      <c r="J40" s="11" t="s">
        <v>43</v>
      </c>
      <c r="K40" s="8" t="s">
        <v>199</v>
      </c>
    </row>
    <row r="41" spans="1:11" ht="101.4" customHeight="1" x14ac:dyDescent="0.25">
      <c r="A41" s="5">
        <v>40</v>
      </c>
      <c r="B41" s="6" t="s">
        <v>44</v>
      </c>
      <c r="C41" s="7" t="s">
        <v>119</v>
      </c>
      <c r="D41" s="8" t="s">
        <v>120</v>
      </c>
      <c r="E41" s="8" t="s">
        <v>121</v>
      </c>
      <c r="F41" s="8" t="s">
        <v>122</v>
      </c>
      <c r="G41" s="11">
        <v>1</v>
      </c>
      <c r="H41" s="11">
        <v>0.99</v>
      </c>
      <c r="I41" s="11">
        <v>0.99</v>
      </c>
      <c r="J41" s="8" t="s">
        <v>199</v>
      </c>
      <c r="K41" s="12">
        <f>AVERAGE(G41:I41)</f>
        <v>0.99333333333333329</v>
      </c>
    </row>
    <row r="42" spans="1:11" ht="96" customHeight="1" x14ac:dyDescent="0.25">
      <c r="A42" s="5">
        <v>41</v>
      </c>
      <c r="B42" s="6" t="s">
        <v>44</v>
      </c>
      <c r="C42" s="7" t="s">
        <v>123</v>
      </c>
      <c r="D42" s="8" t="s">
        <v>111</v>
      </c>
      <c r="E42" s="8" t="s">
        <v>40</v>
      </c>
      <c r="F42" s="8" t="s">
        <v>124</v>
      </c>
      <c r="G42" s="12">
        <v>0.89</v>
      </c>
      <c r="H42" s="12">
        <v>0.95</v>
      </c>
      <c r="I42" s="12">
        <v>0.93</v>
      </c>
      <c r="J42" s="8" t="s">
        <v>199</v>
      </c>
      <c r="K42" s="12">
        <f>AVERAGE(G42:I42)</f>
        <v>0.92333333333333334</v>
      </c>
    </row>
    <row r="43" spans="1:11" ht="90" customHeight="1" x14ac:dyDescent="0.25">
      <c r="A43" s="5">
        <v>42</v>
      </c>
      <c r="B43" s="6" t="s">
        <v>44</v>
      </c>
      <c r="C43" s="7" t="s">
        <v>125</v>
      </c>
      <c r="D43" s="8" t="s">
        <v>111</v>
      </c>
      <c r="E43" s="8" t="s">
        <v>40</v>
      </c>
      <c r="F43" s="8" t="s">
        <v>126</v>
      </c>
      <c r="G43" s="12">
        <v>0.88</v>
      </c>
      <c r="H43" s="12">
        <v>0.81</v>
      </c>
      <c r="I43" s="12">
        <v>0.78</v>
      </c>
      <c r="J43" s="8" t="s">
        <v>199</v>
      </c>
      <c r="K43" s="12">
        <f>AVERAGE(G43:I43)</f>
        <v>0.82333333333333325</v>
      </c>
    </row>
    <row r="44" spans="1:11" ht="107.4" customHeight="1" x14ac:dyDescent="0.25">
      <c r="A44" s="5">
        <v>43</v>
      </c>
      <c r="B44" s="6" t="s">
        <v>44</v>
      </c>
      <c r="C44" s="7" t="s">
        <v>127</v>
      </c>
      <c r="D44" s="8" t="s">
        <v>111</v>
      </c>
      <c r="E44" s="8" t="s">
        <v>40</v>
      </c>
      <c r="F44" s="8" t="s">
        <v>128</v>
      </c>
      <c r="G44" s="11">
        <v>1</v>
      </c>
      <c r="H44" s="12">
        <v>1</v>
      </c>
      <c r="I44" s="12">
        <v>1</v>
      </c>
      <c r="J44" s="8" t="s">
        <v>199</v>
      </c>
      <c r="K44" s="12">
        <f>AVERAGE(G44:I44)</f>
        <v>1</v>
      </c>
    </row>
    <row r="45" spans="1:11" ht="104.1" customHeight="1" x14ac:dyDescent="0.25">
      <c r="A45" s="5">
        <v>45</v>
      </c>
      <c r="B45" s="6" t="s">
        <v>44</v>
      </c>
      <c r="C45" s="7" t="s">
        <v>129</v>
      </c>
      <c r="D45" s="8" t="s">
        <v>130</v>
      </c>
      <c r="E45" s="8" t="s">
        <v>21</v>
      </c>
      <c r="F45" s="8" t="s">
        <v>131</v>
      </c>
      <c r="G45" s="8" t="s">
        <v>43</v>
      </c>
      <c r="H45" s="8" t="s">
        <v>43</v>
      </c>
      <c r="I45" s="8" t="s">
        <v>43</v>
      </c>
      <c r="J45" s="11" t="s">
        <v>43</v>
      </c>
      <c r="K45" s="11">
        <v>0.9</v>
      </c>
    </row>
    <row r="46" spans="1:11" ht="105" customHeight="1" x14ac:dyDescent="0.25">
      <c r="A46" s="5">
        <v>46</v>
      </c>
      <c r="B46" s="6" t="s">
        <v>44</v>
      </c>
      <c r="C46" s="7" t="s">
        <v>132</v>
      </c>
      <c r="D46" s="8" t="s">
        <v>133</v>
      </c>
      <c r="E46" s="8" t="s">
        <v>134</v>
      </c>
      <c r="F46" s="8" t="s">
        <v>135</v>
      </c>
      <c r="G46" s="22">
        <v>2</v>
      </c>
      <c r="H46" s="8">
        <v>3</v>
      </c>
      <c r="I46" s="8">
        <v>6</v>
      </c>
      <c r="J46" s="8">
        <v>3</v>
      </c>
      <c r="K46" s="8">
        <f>SUM(G46:J46)</f>
        <v>14</v>
      </c>
    </row>
    <row r="47" spans="1:11" ht="105.6" customHeight="1" x14ac:dyDescent="0.25">
      <c r="A47" s="5">
        <v>47</v>
      </c>
      <c r="B47" s="6" t="s">
        <v>44</v>
      </c>
      <c r="C47" s="7" t="s">
        <v>136</v>
      </c>
      <c r="D47" s="8" t="s">
        <v>137</v>
      </c>
      <c r="E47" s="8" t="s">
        <v>21</v>
      </c>
      <c r="F47" s="8" t="s">
        <v>138</v>
      </c>
      <c r="G47" s="8" t="s">
        <v>43</v>
      </c>
      <c r="H47" s="8" t="s">
        <v>43</v>
      </c>
      <c r="I47" s="8" t="s">
        <v>43</v>
      </c>
      <c r="J47" s="8" t="s">
        <v>43</v>
      </c>
      <c r="K47" s="25" t="s">
        <v>139</v>
      </c>
    </row>
    <row r="48" spans="1:11" customFormat="1" ht="105" customHeight="1" x14ac:dyDescent="0.3">
      <c r="A48" s="5">
        <v>48</v>
      </c>
      <c r="B48" s="6" t="s">
        <v>140</v>
      </c>
      <c r="C48" s="7" t="s">
        <v>141</v>
      </c>
      <c r="D48" s="8" t="s">
        <v>142</v>
      </c>
      <c r="E48" s="8" t="s">
        <v>117</v>
      </c>
      <c r="F48" s="8" t="s">
        <v>143</v>
      </c>
      <c r="G48" s="14">
        <v>22.26</v>
      </c>
      <c r="H48" s="14">
        <v>20.239999999999998</v>
      </c>
      <c r="I48" s="14">
        <v>20.149999999999999</v>
      </c>
      <c r="J48" s="8" t="s">
        <v>199</v>
      </c>
      <c r="K48" s="15">
        <f>AVERAGE(G48:I48)</f>
        <v>20.883333333333333</v>
      </c>
    </row>
    <row r="49" spans="1:11" customFormat="1" ht="96" customHeight="1" x14ac:dyDescent="0.3">
      <c r="A49" s="5">
        <v>49</v>
      </c>
      <c r="B49" s="6" t="s">
        <v>140</v>
      </c>
      <c r="C49" s="7">
        <v>3.2</v>
      </c>
      <c r="D49" s="8" t="s">
        <v>142</v>
      </c>
      <c r="E49" s="8" t="s">
        <v>117</v>
      </c>
      <c r="F49" s="8" t="s">
        <v>144</v>
      </c>
      <c r="G49" s="8" t="s">
        <v>43</v>
      </c>
      <c r="H49" s="8" t="s">
        <v>43</v>
      </c>
      <c r="I49" s="8" t="s">
        <v>43</v>
      </c>
      <c r="J49" s="8" t="s">
        <v>43</v>
      </c>
      <c r="K49" s="8" t="s">
        <v>199</v>
      </c>
    </row>
    <row r="50" spans="1:11" customFormat="1" ht="122.4" customHeight="1" x14ac:dyDescent="0.3">
      <c r="A50" s="5">
        <v>50</v>
      </c>
      <c r="B50" s="6" t="s">
        <v>140</v>
      </c>
      <c r="C50" s="7">
        <v>3.3</v>
      </c>
      <c r="D50" s="8" t="s">
        <v>145</v>
      </c>
      <c r="E50" s="8" t="s">
        <v>117</v>
      </c>
      <c r="F50" s="8" t="s">
        <v>146</v>
      </c>
      <c r="G50" s="11" t="s">
        <v>43</v>
      </c>
      <c r="H50" s="11" t="s">
        <v>43</v>
      </c>
      <c r="I50" s="11" t="s">
        <v>43</v>
      </c>
      <c r="J50" s="8" t="s">
        <v>43</v>
      </c>
      <c r="K50" s="8" t="s">
        <v>199</v>
      </c>
    </row>
    <row r="51" spans="1:11" customFormat="1" ht="81" customHeight="1" x14ac:dyDescent="0.3">
      <c r="A51" s="5">
        <v>51</v>
      </c>
      <c r="B51" s="6" t="s">
        <v>140</v>
      </c>
      <c r="C51" s="7">
        <v>3.4</v>
      </c>
      <c r="D51" s="8" t="s">
        <v>147</v>
      </c>
      <c r="E51" s="8" t="s">
        <v>148</v>
      </c>
      <c r="F51" s="8" t="s">
        <v>149</v>
      </c>
      <c r="G51" s="10">
        <v>1112</v>
      </c>
      <c r="H51" s="10">
        <v>2749</v>
      </c>
      <c r="I51" s="21">
        <v>5017</v>
      </c>
      <c r="J51" s="10">
        <v>7137</v>
      </c>
      <c r="K51" s="10">
        <f>SUM(G51:J51)</f>
        <v>16015</v>
      </c>
    </row>
    <row r="52" spans="1:11" customFormat="1" ht="81.599999999999994" customHeight="1" x14ac:dyDescent="0.3">
      <c r="A52" s="5">
        <v>52</v>
      </c>
      <c r="B52" s="6" t="s">
        <v>140</v>
      </c>
      <c r="C52" s="7">
        <v>3.5</v>
      </c>
      <c r="D52" s="8" t="s">
        <v>147</v>
      </c>
      <c r="E52" s="8" t="s">
        <v>148</v>
      </c>
      <c r="F52" s="8" t="s">
        <v>150</v>
      </c>
      <c r="G52" s="13">
        <v>0.29399999999999998</v>
      </c>
      <c r="H52" s="13">
        <v>0.30599999999999999</v>
      </c>
      <c r="I52" s="11">
        <v>0.443</v>
      </c>
      <c r="J52" s="11">
        <v>0.26</v>
      </c>
      <c r="K52" s="11">
        <f>AVERAGE(G52:J52)</f>
        <v>0.32574999999999998</v>
      </c>
    </row>
    <row r="53" spans="1:11" customFormat="1" ht="84.75" customHeight="1" x14ac:dyDescent="0.3">
      <c r="A53" s="5">
        <v>53</v>
      </c>
      <c r="B53" s="6" t="s">
        <v>140</v>
      </c>
      <c r="C53" s="7">
        <v>3.6</v>
      </c>
      <c r="D53" s="8" t="s">
        <v>147</v>
      </c>
      <c r="E53" s="8" t="s">
        <v>148</v>
      </c>
      <c r="F53" s="8" t="s">
        <v>151</v>
      </c>
      <c r="G53" s="11">
        <v>0.42199999999999999</v>
      </c>
      <c r="H53" s="11">
        <v>0.28999999999999998</v>
      </c>
      <c r="I53" s="11">
        <v>0.47099999999999997</v>
      </c>
      <c r="J53" s="11">
        <v>0.28000000000000003</v>
      </c>
      <c r="K53" s="11">
        <f>AVERAGE(G53:J53)</f>
        <v>0.36574999999999996</v>
      </c>
    </row>
    <row r="54" spans="1:11" customFormat="1" ht="82.95" customHeight="1" x14ac:dyDescent="0.3">
      <c r="A54" s="5">
        <v>54</v>
      </c>
      <c r="B54" s="6" t="s">
        <v>140</v>
      </c>
      <c r="C54" s="7">
        <v>3.7</v>
      </c>
      <c r="D54" s="8" t="s">
        <v>147</v>
      </c>
      <c r="E54" s="8" t="s">
        <v>148</v>
      </c>
      <c r="F54" s="8" t="s">
        <v>152</v>
      </c>
      <c r="G54" s="18">
        <v>7405</v>
      </c>
      <c r="H54" s="18">
        <v>3127.01</v>
      </c>
      <c r="I54" s="18">
        <v>8142</v>
      </c>
      <c r="J54" s="18">
        <v>4008</v>
      </c>
      <c r="K54" s="18">
        <f>AVERAGE(G54:J54)</f>
        <v>5670.5025000000005</v>
      </c>
    </row>
    <row r="55" spans="1:11" customFormat="1" ht="105.6" customHeight="1" x14ac:dyDescent="0.3">
      <c r="A55" s="5">
        <v>55</v>
      </c>
      <c r="B55" s="6" t="s">
        <v>140</v>
      </c>
      <c r="C55" s="7">
        <v>3.8</v>
      </c>
      <c r="D55" s="8" t="s">
        <v>153</v>
      </c>
      <c r="E55" s="8" t="s">
        <v>21</v>
      </c>
      <c r="F55" s="8" t="s">
        <v>154</v>
      </c>
      <c r="G55" s="8">
        <v>43</v>
      </c>
      <c r="H55" s="8">
        <v>8</v>
      </c>
      <c r="I55" s="8">
        <v>24</v>
      </c>
      <c r="J55" s="8">
        <v>15</v>
      </c>
      <c r="K55" s="8">
        <v>90</v>
      </c>
    </row>
    <row r="56" spans="1:11" customFormat="1" ht="97.95" customHeight="1" x14ac:dyDescent="0.3">
      <c r="A56" s="5">
        <v>56</v>
      </c>
      <c r="B56" s="6" t="s">
        <v>155</v>
      </c>
      <c r="C56" s="7">
        <v>4.0999999999999996</v>
      </c>
      <c r="D56" s="8" t="s">
        <v>156</v>
      </c>
      <c r="E56" s="8" t="s">
        <v>157</v>
      </c>
      <c r="F56" s="8" t="s">
        <v>158</v>
      </c>
      <c r="G56" s="11" t="s">
        <v>43</v>
      </c>
      <c r="H56" s="8" t="s">
        <v>43</v>
      </c>
      <c r="I56" s="8" t="s">
        <v>43</v>
      </c>
      <c r="J56" s="8" t="s">
        <v>43</v>
      </c>
      <c r="K56" s="8" t="s">
        <v>199</v>
      </c>
    </row>
    <row r="57" spans="1:11" s="2" customFormat="1" ht="105.75" customHeight="1" x14ac:dyDescent="0.3">
      <c r="A57" s="5">
        <v>57</v>
      </c>
      <c r="B57" s="6" t="s">
        <v>155</v>
      </c>
      <c r="C57" s="7">
        <v>4.2</v>
      </c>
      <c r="D57" s="8" t="s">
        <v>159</v>
      </c>
      <c r="E57" s="8" t="s">
        <v>160</v>
      </c>
      <c r="F57" s="8" t="s">
        <v>161</v>
      </c>
      <c r="G57" s="8">
        <v>208</v>
      </c>
      <c r="H57" s="8">
        <v>199</v>
      </c>
      <c r="I57" s="8">
        <v>250</v>
      </c>
      <c r="J57" s="8">
        <v>281</v>
      </c>
      <c r="K57" s="8">
        <f>SUM(G57:J57)</f>
        <v>938</v>
      </c>
    </row>
    <row r="58" spans="1:11" s="2" customFormat="1" ht="89.25" customHeight="1" x14ac:dyDescent="0.3">
      <c r="A58" s="5">
        <v>58</v>
      </c>
      <c r="B58" s="6" t="s">
        <v>162</v>
      </c>
      <c r="C58" s="7">
        <v>4.3</v>
      </c>
      <c r="D58" s="8" t="s">
        <v>163</v>
      </c>
      <c r="E58" s="8" t="s">
        <v>164</v>
      </c>
      <c r="F58" s="8" t="s">
        <v>165</v>
      </c>
      <c r="G58" s="8" t="s">
        <v>166</v>
      </c>
      <c r="H58" s="8" t="s">
        <v>166</v>
      </c>
      <c r="I58" s="8" t="s">
        <v>166</v>
      </c>
      <c r="J58" s="8" t="s">
        <v>166</v>
      </c>
      <c r="K58" s="8" t="s">
        <v>166</v>
      </c>
    </row>
    <row r="59" spans="1:11" s="2" customFormat="1" ht="116.25" customHeight="1" x14ac:dyDescent="0.3">
      <c r="A59" s="5">
        <v>59</v>
      </c>
      <c r="B59" s="6" t="s">
        <v>162</v>
      </c>
      <c r="C59" s="7">
        <v>4.4000000000000004</v>
      </c>
      <c r="D59" s="8" t="s">
        <v>167</v>
      </c>
      <c r="E59" s="8" t="s">
        <v>164</v>
      </c>
      <c r="F59" s="8" t="s">
        <v>168</v>
      </c>
      <c r="G59" s="12">
        <v>0.14299999999999999</v>
      </c>
      <c r="H59" s="12">
        <v>0.26500000000000001</v>
      </c>
      <c r="I59" s="11">
        <v>0.53100000000000003</v>
      </c>
      <c r="J59" s="8" t="s">
        <v>199</v>
      </c>
      <c r="K59" s="11">
        <f>AVERAGE(G59:I59)</f>
        <v>0.313</v>
      </c>
    </row>
    <row r="60" spans="1:11" s="2" customFormat="1" ht="111.6" customHeight="1" x14ac:dyDescent="0.3">
      <c r="A60" s="5">
        <v>60</v>
      </c>
      <c r="B60" s="6" t="s">
        <v>162</v>
      </c>
      <c r="C60" s="7">
        <v>4.5</v>
      </c>
      <c r="D60" s="8" t="s">
        <v>169</v>
      </c>
      <c r="E60" s="8" t="s">
        <v>164</v>
      </c>
      <c r="F60" s="8" t="s">
        <v>170</v>
      </c>
      <c r="G60" s="8">
        <v>4</v>
      </c>
      <c r="H60" s="8">
        <v>9</v>
      </c>
      <c r="I60" s="8">
        <v>9</v>
      </c>
      <c r="J60" s="8">
        <v>36</v>
      </c>
      <c r="K60" s="8">
        <v>58</v>
      </c>
    </row>
    <row r="61" spans="1:11" s="2" customFormat="1" ht="108" customHeight="1" x14ac:dyDescent="0.3">
      <c r="A61" s="5">
        <v>61</v>
      </c>
      <c r="B61" s="6" t="s">
        <v>162</v>
      </c>
      <c r="C61" s="7">
        <v>4.5999999999999996</v>
      </c>
      <c r="D61" s="8" t="s">
        <v>171</v>
      </c>
      <c r="E61" s="8" t="s">
        <v>164</v>
      </c>
      <c r="F61" s="8" t="s">
        <v>172</v>
      </c>
      <c r="G61" s="8" t="s">
        <v>199</v>
      </c>
      <c r="H61" s="8" t="s">
        <v>199</v>
      </c>
      <c r="I61" s="8" t="s">
        <v>199</v>
      </c>
      <c r="J61" s="8" t="s">
        <v>199</v>
      </c>
      <c r="K61" s="8" t="s">
        <v>199</v>
      </c>
    </row>
    <row r="62" spans="1:11" s="2" customFormat="1" ht="105" customHeight="1" x14ac:dyDescent="0.3">
      <c r="A62" s="5">
        <v>62</v>
      </c>
      <c r="B62" s="6" t="s">
        <v>162</v>
      </c>
      <c r="C62" s="7">
        <v>4.7</v>
      </c>
      <c r="D62" s="8" t="s">
        <v>173</v>
      </c>
      <c r="E62" s="8" t="s">
        <v>164</v>
      </c>
      <c r="F62" s="8" t="s">
        <v>174</v>
      </c>
      <c r="G62" s="12">
        <v>3.5999999999999997E-2</v>
      </c>
      <c r="H62" s="12">
        <v>0.14099999999999999</v>
      </c>
      <c r="I62" s="12">
        <v>0.20899999999999999</v>
      </c>
      <c r="J62" s="8" t="s">
        <v>199</v>
      </c>
      <c r="K62" s="11">
        <f>AVERAGE(G62:I62)</f>
        <v>0.12866666666666668</v>
      </c>
    </row>
    <row r="63" spans="1:11" s="2" customFormat="1" ht="94.5" customHeight="1" x14ac:dyDescent="0.3">
      <c r="A63" s="5">
        <v>63</v>
      </c>
      <c r="B63" s="6" t="s">
        <v>162</v>
      </c>
      <c r="C63" s="7">
        <v>4.8</v>
      </c>
      <c r="D63" s="8" t="s">
        <v>175</v>
      </c>
      <c r="E63" s="8" t="s">
        <v>176</v>
      </c>
      <c r="F63" s="8" t="s">
        <v>177</v>
      </c>
      <c r="G63" s="10">
        <f>2289+25543</f>
        <v>27832</v>
      </c>
      <c r="H63" s="10">
        <v>26880</v>
      </c>
      <c r="I63" s="10">
        <v>27973</v>
      </c>
      <c r="J63" s="10">
        <v>27651</v>
      </c>
      <c r="K63" s="10">
        <v>110336</v>
      </c>
    </row>
    <row r="64" spans="1:11" s="2" customFormat="1" ht="101.4" customHeight="1" x14ac:dyDescent="0.3">
      <c r="A64" s="5">
        <v>64</v>
      </c>
      <c r="B64" s="6" t="s">
        <v>162</v>
      </c>
      <c r="C64" s="7">
        <v>4.9000000000000004</v>
      </c>
      <c r="D64" s="8" t="s">
        <v>178</v>
      </c>
      <c r="E64" s="8" t="s">
        <v>179</v>
      </c>
      <c r="F64" s="8" t="s">
        <v>180</v>
      </c>
      <c r="G64" s="8">
        <v>33</v>
      </c>
      <c r="H64" s="8">
        <v>27</v>
      </c>
      <c r="I64" s="8">
        <v>17</v>
      </c>
      <c r="J64" s="8">
        <v>16</v>
      </c>
      <c r="K64" s="26">
        <v>93</v>
      </c>
    </row>
    <row r="65" spans="1:11" s="2" customFormat="1" ht="104.1" customHeight="1" x14ac:dyDescent="0.3">
      <c r="A65" s="5">
        <v>65</v>
      </c>
      <c r="B65" s="6" t="s">
        <v>181</v>
      </c>
      <c r="C65" s="7" t="s">
        <v>182</v>
      </c>
      <c r="D65" s="8" t="s">
        <v>183</v>
      </c>
      <c r="E65" s="8" t="s">
        <v>184</v>
      </c>
      <c r="F65" s="8" t="s">
        <v>185</v>
      </c>
      <c r="G65" s="8" t="s">
        <v>43</v>
      </c>
      <c r="H65" s="8" t="s">
        <v>43</v>
      </c>
      <c r="I65" s="8" t="s">
        <v>43</v>
      </c>
      <c r="J65" s="8" t="s">
        <v>43</v>
      </c>
      <c r="K65" s="12">
        <v>0.13500000000000001</v>
      </c>
    </row>
    <row r="66" spans="1:11" s="2" customFormat="1" ht="104.4" customHeight="1" x14ac:dyDescent="0.3">
      <c r="A66" s="5">
        <v>66</v>
      </c>
      <c r="B66" s="6" t="s">
        <v>181</v>
      </c>
      <c r="C66" s="7" t="s">
        <v>186</v>
      </c>
      <c r="D66" s="8" t="s">
        <v>187</v>
      </c>
      <c r="E66" s="8" t="s">
        <v>184</v>
      </c>
      <c r="F66" s="8" t="s">
        <v>188</v>
      </c>
      <c r="G66" s="8" t="s">
        <v>43</v>
      </c>
      <c r="H66" s="8" t="s">
        <v>43</v>
      </c>
      <c r="I66" s="8" t="s">
        <v>43</v>
      </c>
      <c r="J66" s="8" t="s">
        <v>43</v>
      </c>
      <c r="K66" s="12">
        <v>0.153</v>
      </c>
    </row>
    <row r="67" spans="1:11" s="2" customFormat="1" ht="111" customHeight="1" x14ac:dyDescent="0.3">
      <c r="A67" s="5">
        <v>67</v>
      </c>
      <c r="B67" s="6" t="s">
        <v>181</v>
      </c>
      <c r="C67" s="7" t="s">
        <v>189</v>
      </c>
      <c r="D67" s="8" t="s">
        <v>190</v>
      </c>
      <c r="E67" s="8" t="s">
        <v>184</v>
      </c>
      <c r="F67" s="8" t="s">
        <v>191</v>
      </c>
      <c r="G67" s="8" t="s">
        <v>192</v>
      </c>
      <c r="H67" s="8" t="s">
        <v>193</v>
      </c>
      <c r="I67" s="8" t="s">
        <v>194</v>
      </c>
      <c r="J67" s="8" t="s">
        <v>195</v>
      </c>
      <c r="K67" s="8" t="s">
        <v>196</v>
      </c>
    </row>
    <row r="68" spans="1:11" s="2" customFormat="1" ht="104.4" customHeight="1" x14ac:dyDescent="0.3">
      <c r="A68" s="5">
        <v>68</v>
      </c>
      <c r="B68" s="6" t="s">
        <v>181</v>
      </c>
      <c r="C68" s="7">
        <v>4.13</v>
      </c>
      <c r="D68" s="8" t="s">
        <v>197</v>
      </c>
      <c r="E68" s="8" t="s">
        <v>184</v>
      </c>
      <c r="F68" s="8" t="s">
        <v>198</v>
      </c>
      <c r="G68" s="8">
        <v>17</v>
      </c>
      <c r="H68" s="8">
        <v>5</v>
      </c>
      <c r="I68" s="8">
        <v>2</v>
      </c>
      <c r="J68" s="8">
        <v>19</v>
      </c>
      <c r="K68" s="8">
        <v>32</v>
      </c>
    </row>
  </sheetData>
  <autoFilter ref="A1:K68" xr:uid="{227836D7-B890-46D9-9F62-84503AC05EA7}">
    <sortState xmlns:xlrd2="http://schemas.microsoft.com/office/spreadsheetml/2017/richdata2" ref="A2:K68">
      <sortCondition ref="A1:A68"/>
    </sortState>
  </autoFilter>
  <pageMargins left="0.7" right="0.7" top="0.75" bottom="0.75" header="0.3" footer="0.3"/>
  <pageSetup scale="48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73E689A5E8FA469DE0DE44CB809BAA" ma:contentTypeVersion="15" ma:contentTypeDescription="Create a new document." ma:contentTypeScope="" ma:versionID="9405dde27cfe37c2cb0b5ec3fe2818a5">
  <xsd:schema xmlns:xsd="http://www.w3.org/2001/XMLSchema" xmlns:xs="http://www.w3.org/2001/XMLSchema" xmlns:p="http://schemas.microsoft.com/office/2006/metadata/properties" xmlns:ns2="29b42f21-9f46-4ddd-8dc9-89078a10415e" xmlns:ns3="8f697e20-da7c-430f-a31d-f36e3b566387" targetNamespace="http://schemas.microsoft.com/office/2006/metadata/properties" ma:root="true" ma:fieldsID="93cdfc0c260a54da1cb52bc74c59c8a9" ns2:_="" ns3:_="">
    <xsd:import namespace="29b42f21-9f46-4ddd-8dc9-89078a10415e"/>
    <xsd:import namespace="8f697e20-da7c-430f-a31d-f36e3b566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42f21-9f46-4ddd-8dc9-89078a104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3549e45-1cf5-44e0-acae-db85769a3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97e20-da7c-430f-a31d-f36e3b5663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c6ab78-1c2c-4f61-b7cf-f9690c3db356}" ma:internalName="TaxCatchAll" ma:showField="CatchAllData" ma:web="8f697e20-da7c-430f-a31d-f36e3b566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697e20-da7c-430f-a31d-f36e3b566387">
      <UserInfo>
        <DisplayName>Kohn, Gail (EOM)</DisplayName>
        <AccountId>138</AccountId>
        <AccountType/>
      </UserInfo>
    </SharedWithUsers>
    <TaxCatchAll xmlns="8f697e20-da7c-430f-a31d-f36e3b566387" xsi:nil="true"/>
    <lcf76f155ced4ddcb4097134ff3c332f xmlns="29b42f21-9f46-4ddd-8dc9-89078a1041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C928CA-376C-4C97-92C7-90AF51D7C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3C48B-97FE-4BAF-8243-E052B7F74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42f21-9f46-4ddd-8dc9-89078a10415e"/>
    <ds:schemaRef ds:uri="8f697e20-da7c-430f-a31d-f36e3b566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3BB76-3236-46E1-B4C5-FE699CE55579}">
  <ds:schemaRefs>
    <ds:schemaRef ds:uri="http://schemas.microsoft.com/office/2006/metadata/properties"/>
    <ds:schemaRef ds:uri="http://schemas.microsoft.com/office/infopath/2007/PartnerControls"/>
    <ds:schemaRef ds:uri="8f697e20-da7c-430f-a31d-f36e3b566387"/>
    <ds:schemaRef ds:uri="29b42f21-9f46-4ddd-8dc9-89078a1041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Volin</dc:creator>
  <cp:keywords/>
  <dc:description/>
  <cp:lastModifiedBy>Stephan, Peter (ODR)</cp:lastModifiedBy>
  <cp:revision/>
  <dcterms:created xsi:type="dcterms:W3CDTF">2021-08-27T19:48:58Z</dcterms:created>
  <dcterms:modified xsi:type="dcterms:W3CDTF">2025-07-17T16:40:42Z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0x0101006A73E689A5E8FA469DE0DE44CB809BAA</vt:lpwstr>
  </property>
  <property fmtid="{D5CDD505-2E9C-101B-9397-08002B2CF9AE}" pid="3" name="MediaServiceImageTags">
    <vt:lpwstr/>
  </property>
</Properties>
</file>